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中西医结合学院\综合测评\2026\各班提交材料\中西医结合学院2025-2026学年本科生综合素质评分公示材料\"/>
    </mc:Choice>
  </mc:AlternateContent>
  <bookViews>
    <workbookView windowWidth="25905" windowHeight="12360" activeTab="1"/>
  </bookViews>
  <sheets>
    <sheet name="综合素质评分表" sheetId="1" r:id="rId1"/>
    <sheet name="发展性素质加分表明细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<sst xmlns="http://schemas.openxmlformats.org/spreadsheetml/2006/main" count="186" uniqueCount="133">
  <si>
    <t>南京中医药大学2025-2026学年本科生综合素质评分表</t>
  </si>
  <si>
    <t>2025-2026学年  中西医结合学院   中西医结合临床专业云翔班 24 级                填表时间：2026年9月16日</t>
  </si>
  <si>
    <t>学号</t>
  </si>
  <si>
    <t>基础性素质分</t>
  </si>
  <si>
    <t>发展性素质分</t>
  </si>
  <si>
    <t>综合素质总分</t>
  </si>
  <si>
    <t>思想道德素质分</t>
  </si>
  <si>
    <t>专业学习素质分</t>
  </si>
  <si>
    <t>身心素质分</t>
  </si>
  <si>
    <t>发展性素质累加分</t>
  </si>
  <si>
    <t>20%折算</t>
  </si>
  <si>
    <t>个人自评</t>
  </si>
  <si>
    <t>班级评议</t>
  </si>
  <si>
    <t>10%折算</t>
  </si>
  <si>
    <t>课程成绩百分制</t>
  </si>
  <si>
    <t>70%折算</t>
  </si>
  <si>
    <t>身体素质</t>
  </si>
  <si>
    <t>适应素质</t>
  </si>
  <si>
    <t>体测百分制</t>
  </si>
  <si>
    <t>028024122</t>
  </si>
  <si>
    <t>86.4</t>
  </si>
  <si>
    <t>028024128</t>
  </si>
  <si>
    <t>77.0</t>
  </si>
  <si>
    <t>028024126</t>
  </si>
  <si>
    <t>105.0</t>
  </si>
  <si>
    <t>028024113</t>
  </si>
  <si>
    <t>71.6</t>
  </si>
  <si>
    <t>028024120</t>
  </si>
  <si>
    <t>82.5</t>
  </si>
  <si>
    <t>028024104</t>
  </si>
  <si>
    <t>86.5</t>
  </si>
  <si>
    <t>028024115</t>
  </si>
  <si>
    <t>028024119</t>
  </si>
  <si>
    <t>82.6</t>
  </si>
  <si>
    <t>028024117</t>
  </si>
  <si>
    <t>60.9</t>
  </si>
  <si>
    <t>028024101</t>
  </si>
  <si>
    <t>85.7</t>
  </si>
  <si>
    <t>028024121</t>
  </si>
  <si>
    <t>78.5</t>
  </si>
  <si>
    <t>028024109</t>
  </si>
  <si>
    <t>73.0</t>
  </si>
  <si>
    <t>028024123</t>
  </si>
  <si>
    <t>60.4</t>
  </si>
  <si>
    <t>028024127</t>
  </si>
  <si>
    <t>70.6</t>
  </si>
  <si>
    <t>028024112</t>
  </si>
  <si>
    <t>71.8</t>
  </si>
  <si>
    <t>028024107</t>
  </si>
  <si>
    <t>74.2</t>
  </si>
  <si>
    <t>028024111</t>
  </si>
  <si>
    <t>66.3</t>
  </si>
  <si>
    <t>028024108</t>
  </si>
  <si>
    <t>67.8</t>
  </si>
  <si>
    <t>028024129</t>
  </si>
  <si>
    <t>028024130</t>
  </si>
  <si>
    <t>64.6</t>
  </si>
  <si>
    <t>028024106</t>
  </si>
  <si>
    <t>75.8</t>
  </si>
  <si>
    <t>028024110</t>
  </si>
  <si>
    <t>55.8</t>
  </si>
  <si>
    <t>028024105</t>
  </si>
  <si>
    <t>68.6</t>
  </si>
  <si>
    <t>028024118</t>
  </si>
  <si>
    <t>69.4</t>
  </si>
  <si>
    <t>028024124</t>
  </si>
  <si>
    <t>77.1</t>
  </si>
  <si>
    <t>028024125</t>
  </si>
  <si>
    <t>54.5</t>
  </si>
  <si>
    <t>028024116</t>
  </si>
  <si>
    <t>52.8</t>
  </si>
  <si>
    <t>028024103</t>
  </si>
  <si>
    <t>60.0</t>
  </si>
  <si>
    <t>028024114</t>
  </si>
  <si>
    <t>66.2</t>
  </si>
  <si>
    <t>028024102</t>
  </si>
  <si>
    <t>62.0</t>
  </si>
  <si>
    <t>2025-2026学年发展性素质加分表</t>
  </si>
  <si>
    <t>序号</t>
  </si>
  <si>
    <t>班级</t>
  </si>
  <si>
    <t>加分类别</t>
  </si>
  <si>
    <t>加分理由</t>
  </si>
  <si>
    <t>加分</t>
  </si>
  <si>
    <t>1</t>
  </si>
  <si>
    <t>24中西临云翔班</t>
  </si>
  <si>
    <t>文体类</t>
  </si>
  <si>
    <t>校运动会跳高第一</t>
  </si>
  <si>
    <t>2</t>
  </si>
  <si>
    <t>社会活动类</t>
  </si>
  <si>
    <t>校级优秀社会实践团</t>
  </si>
  <si>
    <t>3</t>
  </si>
  <si>
    <t>任职类</t>
  </si>
  <si>
    <t>班级团支书</t>
  </si>
  <si>
    <t>4</t>
  </si>
  <si>
    <t>个人表彰类</t>
  </si>
  <si>
    <t>校优秀共青团干</t>
  </si>
  <si>
    <t>5</t>
  </si>
  <si>
    <t>科创类</t>
  </si>
  <si>
    <t>全国大学生生命科学竞赛全国三等奖第一主创</t>
  </si>
  <si>
    <t>6</t>
  </si>
  <si>
    <t>工作及任职类</t>
  </si>
  <si>
    <t>班级班长</t>
  </si>
  <si>
    <t>7</t>
  </si>
  <si>
    <t>其他个人表彰类</t>
  </si>
  <si>
    <t>校优秀共青团员</t>
  </si>
  <si>
    <t>8</t>
  </si>
  <si>
    <t>其他个人表彰</t>
  </si>
  <si>
    <t>9</t>
  </si>
  <si>
    <t>发明专利第一作者</t>
  </si>
  <si>
    <t>10</t>
  </si>
  <si>
    <t>“挑战杯”江苏省大学生创业计划竞赛一等奖第二主创</t>
  </si>
  <si>
    <t>11</t>
  </si>
  <si>
    <r>
      <rPr>
        <sz val="12"/>
        <rFont val="宋体"/>
        <charset val="134"/>
      </rPr>
      <t>南京中医药大学</t>
    </r>
    <r>
      <rPr>
        <sz val="12"/>
        <rFont val="宋体"/>
        <charset val="134"/>
      </rPr>
      <t>2025</t>
    </r>
    <r>
      <rPr>
        <sz val="12"/>
        <rFont val="宋体"/>
        <charset val="134"/>
      </rPr>
      <t>传统体育运动会</t>
    </r>
  </si>
  <si>
    <t>12</t>
  </si>
  <si>
    <t>文体</t>
  </si>
  <si>
    <r>
      <rPr>
        <sz val="12"/>
        <rFont val="宋体"/>
        <charset val="134"/>
      </rPr>
      <t>校运会</t>
    </r>
    <r>
      <rPr>
        <sz val="12"/>
        <rFont val="宋体"/>
        <charset val="134"/>
      </rPr>
      <t>400m</t>
    </r>
    <r>
      <rPr>
        <sz val="12"/>
        <rFont val="宋体"/>
        <charset val="134"/>
      </rPr>
      <t>冠军</t>
    </r>
  </si>
  <si>
    <t>13</t>
  </si>
  <si>
    <t>江苏省省运会高校组十项全能季军</t>
  </si>
  <si>
    <t>14</t>
  </si>
  <si>
    <t>校传统运动会第三名</t>
  </si>
  <si>
    <t>15</t>
  </si>
  <si>
    <r>
      <rPr>
        <sz val="12"/>
        <rFont val="宋体"/>
        <charset val="134"/>
      </rPr>
      <t>2025</t>
    </r>
    <r>
      <rPr>
        <sz val="12"/>
        <rFont val="宋体"/>
        <charset val="134"/>
      </rPr>
      <t>江苏省大学生戏剧展演戏曲类优秀传承奖</t>
    </r>
  </si>
  <si>
    <t>20</t>
  </si>
  <si>
    <t>16</t>
  </si>
  <si>
    <t>其他类个人表彰</t>
  </si>
  <si>
    <t>优秀共青团员</t>
  </si>
  <si>
    <t>17</t>
  </si>
  <si>
    <t>校级优秀学生干部</t>
  </si>
  <si>
    <t>18</t>
  </si>
  <si>
    <t>“思政杯”二等奖</t>
  </si>
  <si>
    <t>19</t>
  </si>
  <si>
    <t>028024132</t>
  </si>
  <si>
    <t>传统体育运动会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</si>
</sst>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2"/>
      <name val="宋体"/>
      <charset val="134"/>
    </font>
    <font>
      <sz val="16"/>
      <name val="方正小标宋简体"/>
      <charset val="134"/>
    </font>
    <font>
      <b/>
      <sz val="12"/>
      <name val="宋体"/>
      <charset val="134"/>
    </font>
    <font>
      <sz val="18"/>
      <name val="方正小标宋简体"/>
      <charset val="134"/>
    </font>
    <font>
      <sz val="14"/>
      <name val="方正小标宋简体"/>
      <charset val="134"/>
    </font>
    <font>
      <sz val="12"/>
      <name val="方正小标宋简体"/>
      <charset val="134"/>
    </font>
    <font>
      <sz val="12"/>
      <color rgb="FF000000"/>
      <name val="方正小标宋简体"/>
      <charset val="134"/>
    </font>
    <font>
      <sz val="12"/>
      <name val="黑体"/>
      <charset val="134"/>
    </font>
    <font>
      <sz val="12"/>
      <color rgb="FF000000"/>
      <name val="黑体"/>
      <charset val="134"/>
    </font>
    <font>
      <sz val="11"/>
      <color rgb="FF000000"/>
      <name val="黑体"/>
      <charset val="134"/>
    </font>
    <font>
      <sz val="11"/>
      <name val="黑体"/>
      <charset val="134"/>
    </font>
    <font>
      <sz val="11"/>
      <color theme="1"/>
      <name val="宋体"/>
      <charset val="134"/>
      <scheme val="minor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134"/>
      <scheme val="minor"/>
    </font>
    <font>
      <u/>
      <sz val="11"/>
      <color rgb="FF0000FF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149967955565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 applyBorder="0"/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3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11" applyNumberFormat="0" applyAlignment="0" applyProtection="0">
      <alignment vertical="center"/>
    </xf>
    <xf numFmtId="0" fontId="22" fillId="5" borderId="12" applyNumberFormat="0" applyAlignment="0" applyProtection="0">
      <alignment vertical="center"/>
    </xf>
    <xf numFmtId="0" fontId="23" fillId="5" borderId="11" applyNumberFormat="0" applyAlignment="0" applyProtection="0">
      <alignment vertical="center"/>
    </xf>
    <xf numFmtId="0" fontId="24" fillId="6" borderId="13" applyNumberFormat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0" borderId="15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2" fillId="0" borderId="0" applyBorder="0">
      <alignment vertical="center"/>
    </xf>
    <xf numFmtId="0" fontId="33" fillId="0" borderId="0" applyBorder="0">
      <alignment vertical="center"/>
    </xf>
    <xf numFmtId="0" fontId="0" fillId="0" borderId="0" applyBorder="0"/>
  </cellStyleXfs>
  <cellXfs count="40"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49" fontId="0" fillId="0" borderId="4" xfId="0" applyNumberForma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4" xfId="0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49" fontId="0" fillId="0" borderId="0" xfId="0" applyNumberForma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49" fontId="5" fillId="0" borderId="4" xfId="0" applyNumberFormat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9" fontId="5" fillId="2" borderId="4" xfId="0" applyNumberFormat="1" applyFont="1" applyFill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9" fontId="8" fillId="2" borderId="4" xfId="0" applyNumberFormat="1" applyFont="1" applyFill="1" applyBorder="1" applyAlignment="1">
      <alignment horizontal="center" vertical="center"/>
    </xf>
    <xf numFmtId="0" fontId="9" fillId="0" borderId="5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10" fillId="0" borderId="7" xfId="0" applyFont="1" applyBorder="1" applyAlignment="1">
      <alignment horizontal="center" vertical="center" wrapText="1"/>
    </xf>
    <xf numFmtId="9" fontId="8" fillId="0" borderId="4" xfId="0" applyNumberFormat="1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49" fontId="5" fillId="0" borderId="7" xfId="0" applyNumberFormat="1" applyFont="1" applyBorder="1" applyAlignment="1">
      <alignment horizontal="center" vertical="center" wrapText="1"/>
    </xf>
    <xf numFmtId="0" fontId="0" fillId="0" borderId="4" xfId="5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0" fillId="0" borderId="4" xfId="0" applyBorder="1" applyAlignment="1" quotePrefix="1">
      <alignment horizontal="center"/>
    </xf>
    <xf numFmtId="0" fontId="0" fillId="0" borderId="4" xfId="0" applyBorder="1" applyAlignment="1" quotePrefix="1">
      <alignment horizontal="center" vertical="center"/>
    </xf>
    <xf numFmtId="49" fontId="0" fillId="0" borderId="4" xfId="0" applyNumberFormat="1" applyBorder="1" applyAlignment="1" quotePrefix="1">
      <alignment horizont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Followed Hyperlink" xfId="49"/>
    <cellStyle name="Hyperlink" xfId="50"/>
    <cellStyle name="常规 2" xfId="5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36"/>
  <sheetViews>
    <sheetView workbookViewId="0">
      <selection activeCell="B3" sqref="B$1:B$1048576"/>
    </sheetView>
  </sheetViews>
  <sheetFormatPr defaultColWidth="8.91666666666667" defaultRowHeight="14.25"/>
  <cols>
    <col min="1" max="1" width="10.5833333333333" style="11" customWidth="1"/>
    <col min="2" max="2" width="7.08333333333333" style="1" customWidth="1"/>
    <col min="3" max="3" width="6.83333333333333" style="1" customWidth="1"/>
    <col min="4" max="4" width="8.08333333333333" style="1" customWidth="1"/>
    <col min="5" max="5" width="9.25" style="1" customWidth="1"/>
    <col min="6" max="6" width="8.08333333333333" style="1" customWidth="1"/>
    <col min="7" max="7" width="8" style="1" customWidth="1"/>
    <col min="8" max="8" width="6.5" style="1" customWidth="1"/>
    <col min="9" max="9" width="5.83333333333333" style="1" customWidth="1"/>
    <col min="10" max="10" width="6.58333333333333" style="1" customWidth="1"/>
    <col min="11" max="11" width="9.5" style="1" customWidth="1"/>
    <col min="12" max="12" width="8.33333333333333" style="1" customWidth="1"/>
    <col min="13" max="13" width="10.5833333333333" style="1" customWidth="1"/>
    <col min="14" max="14" width="8.5" style="1" customWidth="1"/>
    <col min="15" max="15" width="13.0833333333333" style="1" customWidth="1"/>
  </cols>
  <sheetData>
    <row r="1" ht="34.5" customHeight="1" spans="1:15">
      <c r="A1" s="12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4"/>
    </row>
    <row r="2" ht="19.5" spans="1:15">
      <c r="A2" s="15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</row>
    <row r="3" s="2" customFormat="1" ht="29.25" customHeight="1" spans="1:15">
      <c r="A3" s="17" t="s">
        <v>2</v>
      </c>
      <c r="B3" s="18" t="s">
        <v>3</v>
      </c>
      <c r="C3" s="18"/>
      <c r="D3" s="18"/>
      <c r="E3" s="18"/>
      <c r="F3" s="18"/>
      <c r="G3" s="18"/>
      <c r="H3" s="18"/>
      <c r="I3" s="18"/>
      <c r="J3" s="18"/>
      <c r="K3" s="18"/>
      <c r="L3" s="18"/>
      <c r="M3" s="19" t="s">
        <v>4</v>
      </c>
      <c r="N3" s="19"/>
      <c r="O3" s="20" t="s">
        <v>5</v>
      </c>
    </row>
    <row r="4" s="2" customFormat="1" ht="22.5" customHeight="1" spans="1:15">
      <c r="A4" s="17"/>
      <c r="B4" s="18" t="s">
        <v>6</v>
      </c>
      <c r="C4" s="18"/>
      <c r="D4" s="18"/>
      <c r="E4" s="18" t="s">
        <v>7</v>
      </c>
      <c r="F4" s="18"/>
      <c r="G4" s="18" t="s">
        <v>8</v>
      </c>
      <c r="H4" s="19"/>
      <c r="I4" s="19"/>
      <c r="J4" s="19"/>
      <c r="K4" s="19"/>
      <c r="L4" s="19"/>
      <c r="M4" s="21" t="s">
        <v>9</v>
      </c>
      <c r="N4" s="22" t="s">
        <v>10</v>
      </c>
      <c r="O4" s="23"/>
    </row>
    <row r="5" s="2" customFormat="1" ht="17.15" customHeight="1" spans="1:15">
      <c r="A5" s="17"/>
      <c r="B5" s="24" t="s">
        <v>11</v>
      </c>
      <c r="C5" s="25" t="s">
        <v>12</v>
      </c>
      <c r="D5" s="26" t="s">
        <v>13</v>
      </c>
      <c r="E5" s="27" t="s">
        <v>14</v>
      </c>
      <c r="F5" s="26" t="s">
        <v>15</v>
      </c>
      <c r="G5" s="28" t="s">
        <v>16</v>
      </c>
      <c r="H5" s="28"/>
      <c r="I5" s="28" t="s">
        <v>17</v>
      </c>
      <c r="J5" s="28"/>
      <c r="K5" s="28"/>
      <c r="L5" s="26" t="s">
        <v>10</v>
      </c>
      <c r="M5" s="29"/>
      <c r="N5" s="30"/>
      <c r="O5" s="23"/>
    </row>
    <row r="6" s="2" customFormat="1" ht="31.5" customHeight="1" spans="1:15">
      <c r="A6" s="17"/>
      <c r="B6" s="24"/>
      <c r="C6" s="24"/>
      <c r="D6" s="31"/>
      <c r="E6" s="32"/>
      <c r="F6" s="31"/>
      <c r="G6" s="24" t="s">
        <v>18</v>
      </c>
      <c r="H6" s="33">
        <v>0.9</v>
      </c>
      <c r="I6" s="24" t="s">
        <v>11</v>
      </c>
      <c r="J6" s="25" t="s">
        <v>12</v>
      </c>
      <c r="K6" s="33">
        <v>0.1</v>
      </c>
      <c r="L6" s="31"/>
      <c r="M6" s="34"/>
      <c r="N6" s="30"/>
      <c r="O6" s="35"/>
    </row>
    <row r="7" s="2" customFormat="1" ht="17.15" customHeight="1" spans="1:15">
      <c r="A7" s="10" t="s">
        <v>19</v>
      </c>
      <c r="B7" s="36">
        <v>90</v>
      </c>
      <c r="C7" s="36">
        <v>90</v>
      </c>
      <c r="D7" s="37">
        <f t="shared" ref="D7:D36" si="0">C7*0.1</f>
        <v>9</v>
      </c>
      <c r="E7" s="38">
        <v>86.64</v>
      </c>
      <c r="F7" s="37">
        <f t="shared" ref="F7:F36" si="1">E7*0.7</f>
        <v>60.648</v>
      </c>
      <c r="G7" s="39" t="s">
        <v>20</v>
      </c>
      <c r="H7" s="9">
        <f t="shared" ref="H7:H36" si="2">G7*0.9</f>
        <v>77.76</v>
      </c>
      <c r="I7" s="9">
        <v>100</v>
      </c>
      <c r="J7" s="9">
        <v>100</v>
      </c>
      <c r="K7" s="9">
        <f t="shared" ref="K7:K36" si="3">J7*0.1</f>
        <v>10</v>
      </c>
      <c r="L7" s="37">
        <f t="shared" ref="L7:L36" si="4">(H7+K7)*0.2</f>
        <v>17.552</v>
      </c>
      <c r="M7" s="9">
        <v>38</v>
      </c>
      <c r="N7" s="37">
        <f t="shared" ref="N7:N36" si="5">M7*0.2</f>
        <v>7.6</v>
      </c>
      <c r="O7" s="9">
        <f t="shared" ref="O7:O36" si="6">D7+F7+L7+N7</f>
        <v>94.8</v>
      </c>
    </row>
    <row r="8" s="2" customFormat="1" ht="17.15" customHeight="1" spans="1:15">
      <c r="A8" s="10" t="s">
        <v>21</v>
      </c>
      <c r="B8" s="36">
        <v>90</v>
      </c>
      <c r="C8" s="36">
        <v>90</v>
      </c>
      <c r="D8" s="37">
        <f t="shared" si="0"/>
        <v>9</v>
      </c>
      <c r="E8" s="38">
        <v>88.395</v>
      </c>
      <c r="F8" s="37">
        <f t="shared" si="1"/>
        <v>61.8765</v>
      </c>
      <c r="G8" s="39" t="s">
        <v>22</v>
      </c>
      <c r="H8" s="9">
        <f t="shared" si="2"/>
        <v>69.3</v>
      </c>
      <c r="I8" s="9">
        <v>100</v>
      </c>
      <c r="J8" s="9">
        <v>100</v>
      </c>
      <c r="K8" s="9">
        <f t="shared" si="3"/>
        <v>10</v>
      </c>
      <c r="L8" s="37">
        <f t="shared" si="4"/>
        <v>15.86</v>
      </c>
      <c r="M8" s="9">
        <v>26</v>
      </c>
      <c r="N8" s="37">
        <f t="shared" si="5"/>
        <v>5.2</v>
      </c>
      <c r="O8" s="9">
        <f t="shared" si="6"/>
        <v>91.9365</v>
      </c>
    </row>
    <row r="9" s="2" customFormat="1" ht="17.15" customHeight="1" spans="1:15">
      <c r="A9" s="10" t="s">
        <v>23</v>
      </c>
      <c r="B9" s="36">
        <v>90</v>
      </c>
      <c r="C9" s="36">
        <v>70</v>
      </c>
      <c r="D9" s="37">
        <f t="shared" si="0"/>
        <v>7</v>
      </c>
      <c r="E9" s="38">
        <v>82.789</v>
      </c>
      <c r="F9" s="37">
        <f t="shared" si="1"/>
        <v>57.9523</v>
      </c>
      <c r="G9" s="39" t="s">
        <v>24</v>
      </c>
      <c r="H9" s="9">
        <f t="shared" si="2"/>
        <v>94.5</v>
      </c>
      <c r="I9" s="9">
        <v>100</v>
      </c>
      <c r="J9" s="9">
        <v>100</v>
      </c>
      <c r="K9" s="9">
        <f t="shared" si="3"/>
        <v>10</v>
      </c>
      <c r="L9" s="37">
        <f t="shared" si="4"/>
        <v>20.9</v>
      </c>
      <c r="M9" s="9">
        <v>27</v>
      </c>
      <c r="N9" s="37">
        <f t="shared" si="5"/>
        <v>5.4</v>
      </c>
      <c r="O9" s="9">
        <f t="shared" si="6"/>
        <v>91.2523</v>
      </c>
    </row>
    <row r="10" s="2" customFormat="1" ht="17.15" customHeight="1" spans="1:15">
      <c r="A10" s="10" t="s">
        <v>25</v>
      </c>
      <c r="B10" s="36">
        <v>90</v>
      </c>
      <c r="C10" s="36">
        <v>90</v>
      </c>
      <c r="D10" s="37">
        <f t="shared" si="0"/>
        <v>9</v>
      </c>
      <c r="E10" s="38">
        <v>84.211</v>
      </c>
      <c r="F10" s="37">
        <f t="shared" si="1"/>
        <v>58.9477</v>
      </c>
      <c r="G10" s="39" t="s">
        <v>26</v>
      </c>
      <c r="H10" s="9">
        <f t="shared" si="2"/>
        <v>64.44</v>
      </c>
      <c r="I10" s="9">
        <v>100</v>
      </c>
      <c r="J10" s="9">
        <v>100</v>
      </c>
      <c r="K10" s="9">
        <f t="shared" si="3"/>
        <v>10</v>
      </c>
      <c r="L10" s="37">
        <f t="shared" si="4"/>
        <v>14.888</v>
      </c>
      <c r="M10" s="9">
        <v>40</v>
      </c>
      <c r="N10" s="37">
        <f t="shared" si="5"/>
        <v>8</v>
      </c>
      <c r="O10" s="9">
        <f t="shared" si="6"/>
        <v>90.8357</v>
      </c>
    </row>
    <row r="11" s="2" customFormat="1" ht="17.15" customHeight="1" spans="1:15">
      <c r="A11" s="10" t="s">
        <v>27</v>
      </c>
      <c r="B11" s="36">
        <v>90</v>
      </c>
      <c r="C11" s="36">
        <v>90</v>
      </c>
      <c r="D11" s="37">
        <f t="shared" si="0"/>
        <v>9</v>
      </c>
      <c r="E11" s="38">
        <v>86.991</v>
      </c>
      <c r="F11" s="37">
        <f t="shared" si="1"/>
        <v>60.8937</v>
      </c>
      <c r="G11" s="39" t="s">
        <v>28</v>
      </c>
      <c r="H11" s="9">
        <f t="shared" si="2"/>
        <v>74.25</v>
      </c>
      <c r="I11" s="9">
        <v>100</v>
      </c>
      <c r="J11" s="9">
        <v>100</v>
      </c>
      <c r="K11" s="9">
        <f t="shared" si="3"/>
        <v>10</v>
      </c>
      <c r="L11" s="37">
        <f t="shared" si="4"/>
        <v>16.85</v>
      </c>
      <c r="M11" s="9">
        <v>10</v>
      </c>
      <c r="N11" s="37">
        <f t="shared" si="5"/>
        <v>2</v>
      </c>
      <c r="O11" s="9">
        <f t="shared" si="6"/>
        <v>88.7437</v>
      </c>
    </row>
    <row r="12" s="2" customFormat="1" ht="17.15" customHeight="1" spans="1:15">
      <c r="A12" s="10" t="s">
        <v>29</v>
      </c>
      <c r="B12" s="36">
        <v>90</v>
      </c>
      <c r="C12" s="36">
        <v>90</v>
      </c>
      <c r="D12" s="37">
        <f t="shared" si="0"/>
        <v>9</v>
      </c>
      <c r="E12" s="38">
        <v>87.64</v>
      </c>
      <c r="F12" s="37">
        <f t="shared" si="1"/>
        <v>61.348</v>
      </c>
      <c r="G12" s="39" t="s">
        <v>30</v>
      </c>
      <c r="H12" s="9">
        <f t="shared" si="2"/>
        <v>77.85</v>
      </c>
      <c r="I12" s="9">
        <v>100</v>
      </c>
      <c r="J12" s="9">
        <v>100</v>
      </c>
      <c r="K12" s="9">
        <f t="shared" si="3"/>
        <v>10</v>
      </c>
      <c r="L12" s="37">
        <f t="shared" si="4"/>
        <v>17.57</v>
      </c>
      <c r="M12" s="9"/>
      <c r="N12" s="37">
        <f t="shared" si="5"/>
        <v>0</v>
      </c>
      <c r="O12" s="9">
        <f t="shared" si="6"/>
        <v>87.918</v>
      </c>
    </row>
    <row r="13" s="2" customFormat="1" ht="17.15" customHeight="1" spans="1:15">
      <c r="A13" s="10" t="s">
        <v>31</v>
      </c>
      <c r="B13" s="36">
        <v>90</v>
      </c>
      <c r="C13" s="36">
        <v>90</v>
      </c>
      <c r="D13" s="37">
        <f t="shared" si="0"/>
        <v>9</v>
      </c>
      <c r="E13" s="38">
        <v>91.035</v>
      </c>
      <c r="F13" s="37">
        <f t="shared" si="1"/>
        <v>63.7245</v>
      </c>
      <c r="G13" s="39">
        <v>70.1</v>
      </c>
      <c r="H13" s="9">
        <f t="shared" si="2"/>
        <v>63.09</v>
      </c>
      <c r="I13" s="9">
        <v>100</v>
      </c>
      <c r="J13" s="9">
        <v>100</v>
      </c>
      <c r="K13" s="9">
        <f t="shared" si="3"/>
        <v>10</v>
      </c>
      <c r="L13" s="37">
        <f t="shared" si="4"/>
        <v>14.618</v>
      </c>
      <c r="M13" s="9"/>
      <c r="N13" s="37">
        <f t="shared" si="5"/>
        <v>0</v>
      </c>
      <c r="O13" s="9">
        <f t="shared" si="6"/>
        <v>87.3425</v>
      </c>
    </row>
    <row r="14" s="2" customFormat="1" ht="17.15" customHeight="1" spans="1:15">
      <c r="A14" s="10" t="s">
        <v>32</v>
      </c>
      <c r="B14" s="36">
        <v>90</v>
      </c>
      <c r="C14" s="36">
        <v>90</v>
      </c>
      <c r="D14" s="37">
        <f t="shared" si="0"/>
        <v>9</v>
      </c>
      <c r="E14" s="38">
        <v>86.289</v>
      </c>
      <c r="F14" s="37">
        <f t="shared" si="1"/>
        <v>60.4023</v>
      </c>
      <c r="G14" s="39" t="s">
        <v>33</v>
      </c>
      <c r="H14" s="9">
        <f t="shared" si="2"/>
        <v>74.34</v>
      </c>
      <c r="I14" s="9">
        <v>100</v>
      </c>
      <c r="J14" s="9">
        <v>100</v>
      </c>
      <c r="K14" s="9">
        <f t="shared" si="3"/>
        <v>10</v>
      </c>
      <c r="L14" s="37">
        <f t="shared" si="4"/>
        <v>16.868</v>
      </c>
      <c r="M14" s="9"/>
      <c r="N14" s="37">
        <f t="shared" si="5"/>
        <v>0</v>
      </c>
      <c r="O14" s="9">
        <f t="shared" si="6"/>
        <v>86.2703</v>
      </c>
    </row>
    <row r="15" s="2" customFormat="1" ht="17.15" customHeight="1" spans="1:15">
      <c r="A15" s="10" t="s">
        <v>34</v>
      </c>
      <c r="B15" s="36">
        <v>90</v>
      </c>
      <c r="C15" s="36">
        <v>90</v>
      </c>
      <c r="D15" s="37">
        <f t="shared" si="0"/>
        <v>9</v>
      </c>
      <c r="E15" s="38">
        <v>84.553</v>
      </c>
      <c r="F15" s="37">
        <f t="shared" si="1"/>
        <v>59.1871</v>
      </c>
      <c r="G15" s="39" t="s">
        <v>35</v>
      </c>
      <c r="H15" s="9">
        <f t="shared" si="2"/>
        <v>54.81</v>
      </c>
      <c r="I15" s="9">
        <v>100</v>
      </c>
      <c r="J15" s="9">
        <v>100</v>
      </c>
      <c r="K15" s="9">
        <f t="shared" si="3"/>
        <v>10</v>
      </c>
      <c r="L15" s="37">
        <f t="shared" si="4"/>
        <v>12.962</v>
      </c>
      <c r="M15" s="9">
        <v>20</v>
      </c>
      <c r="N15" s="37">
        <f t="shared" si="5"/>
        <v>4</v>
      </c>
      <c r="O15" s="9">
        <f t="shared" si="6"/>
        <v>85.1491</v>
      </c>
    </row>
    <row r="16" s="2" customFormat="1" ht="17.15" customHeight="1" spans="1:15">
      <c r="A16" s="10" t="s">
        <v>36</v>
      </c>
      <c r="B16" s="36">
        <v>90</v>
      </c>
      <c r="C16" s="36">
        <v>90</v>
      </c>
      <c r="D16" s="37">
        <f t="shared" si="0"/>
        <v>9</v>
      </c>
      <c r="E16" s="38">
        <v>83.667</v>
      </c>
      <c r="F16" s="37">
        <f t="shared" si="1"/>
        <v>58.5669</v>
      </c>
      <c r="G16" s="39" t="s">
        <v>37</v>
      </c>
      <c r="H16" s="9">
        <f t="shared" si="2"/>
        <v>77.13</v>
      </c>
      <c r="I16" s="9">
        <v>100</v>
      </c>
      <c r="J16" s="9">
        <v>100</v>
      </c>
      <c r="K16" s="9">
        <f t="shared" si="3"/>
        <v>10</v>
      </c>
      <c r="L16" s="37">
        <f t="shared" si="4"/>
        <v>17.426</v>
      </c>
      <c r="M16" s="9"/>
      <c r="N16" s="37">
        <f t="shared" si="5"/>
        <v>0</v>
      </c>
      <c r="O16" s="9">
        <f t="shared" si="6"/>
        <v>84.9929</v>
      </c>
    </row>
    <row r="17" s="2" customFormat="1" ht="17.15" customHeight="1" spans="1:15">
      <c r="A17" s="10" t="s">
        <v>38</v>
      </c>
      <c r="B17" s="36">
        <v>90</v>
      </c>
      <c r="C17" s="36">
        <v>90</v>
      </c>
      <c r="D17" s="37">
        <f t="shared" si="0"/>
        <v>9</v>
      </c>
      <c r="E17" s="38">
        <v>84.825</v>
      </c>
      <c r="F17" s="37">
        <f t="shared" si="1"/>
        <v>59.3775</v>
      </c>
      <c r="G17" s="39" t="s">
        <v>39</v>
      </c>
      <c r="H17" s="9">
        <f t="shared" si="2"/>
        <v>70.65</v>
      </c>
      <c r="I17" s="9">
        <v>100</v>
      </c>
      <c r="J17" s="9">
        <v>100</v>
      </c>
      <c r="K17" s="9">
        <f t="shared" si="3"/>
        <v>10</v>
      </c>
      <c r="L17" s="37">
        <f t="shared" si="4"/>
        <v>16.13</v>
      </c>
      <c r="M17" s="9"/>
      <c r="N17" s="37">
        <f t="shared" si="5"/>
        <v>0</v>
      </c>
      <c r="O17" s="9">
        <f t="shared" si="6"/>
        <v>84.5075</v>
      </c>
    </row>
    <row r="18" s="2" customFormat="1" ht="17.15" customHeight="1" spans="1:15">
      <c r="A18" s="10" t="s">
        <v>40</v>
      </c>
      <c r="B18" s="36">
        <v>90</v>
      </c>
      <c r="C18" s="36">
        <v>90</v>
      </c>
      <c r="D18" s="37">
        <f t="shared" si="0"/>
        <v>9</v>
      </c>
      <c r="E18" s="38">
        <v>85.114</v>
      </c>
      <c r="F18" s="37">
        <f t="shared" si="1"/>
        <v>59.5798</v>
      </c>
      <c r="G18" s="39" t="s">
        <v>41</v>
      </c>
      <c r="H18" s="9">
        <f t="shared" si="2"/>
        <v>65.7</v>
      </c>
      <c r="I18" s="9">
        <v>100</v>
      </c>
      <c r="J18" s="9">
        <v>100</v>
      </c>
      <c r="K18" s="9">
        <f t="shared" si="3"/>
        <v>10</v>
      </c>
      <c r="L18" s="37">
        <f t="shared" si="4"/>
        <v>15.14</v>
      </c>
      <c r="M18" s="9"/>
      <c r="N18" s="37">
        <f t="shared" si="5"/>
        <v>0</v>
      </c>
      <c r="O18" s="9">
        <f t="shared" si="6"/>
        <v>83.7198</v>
      </c>
    </row>
    <row r="19" s="2" customFormat="1" ht="17.15" customHeight="1" spans="1:15">
      <c r="A19" s="10" t="s">
        <v>42</v>
      </c>
      <c r="B19" s="36">
        <v>90</v>
      </c>
      <c r="C19" s="36">
        <v>90</v>
      </c>
      <c r="D19" s="37">
        <f t="shared" si="0"/>
        <v>9</v>
      </c>
      <c r="E19" s="38">
        <v>87.579</v>
      </c>
      <c r="F19" s="37">
        <f t="shared" si="1"/>
        <v>61.3053</v>
      </c>
      <c r="G19" s="39" t="s">
        <v>43</v>
      </c>
      <c r="H19" s="9">
        <f t="shared" si="2"/>
        <v>54.36</v>
      </c>
      <c r="I19" s="9">
        <v>100</v>
      </c>
      <c r="J19" s="9">
        <v>100</v>
      </c>
      <c r="K19" s="9">
        <f t="shared" si="3"/>
        <v>10</v>
      </c>
      <c r="L19" s="37">
        <f t="shared" si="4"/>
        <v>12.872</v>
      </c>
      <c r="M19" s="9"/>
      <c r="N19" s="37">
        <f t="shared" si="5"/>
        <v>0</v>
      </c>
      <c r="O19" s="9">
        <f t="shared" si="6"/>
        <v>83.1773</v>
      </c>
    </row>
    <row r="20" s="2" customFormat="1" ht="17.15" customHeight="1" spans="1:15">
      <c r="A20" s="10" t="s">
        <v>44</v>
      </c>
      <c r="B20" s="36">
        <v>90</v>
      </c>
      <c r="C20" s="36">
        <v>90</v>
      </c>
      <c r="D20" s="37">
        <f t="shared" si="0"/>
        <v>9</v>
      </c>
      <c r="E20" s="38">
        <v>78.895</v>
      </c>
      <c r="F20" s="37">
        <f t="shared" si="1"/>
        <v>55.2265</v>
      </c>
      <c r="G20" s="39" t="s">
        <v>45</v>
      </c>
      <c r="H20" s="9">
        <f t="shared" si="2"/>
        <v>63.54</v>
      </c>
      <c r="I20" s="9">
        <v>100</v>
      </c>
      <c r="J20" s="9">
        <v>100</v>
      </c>
      <c r="K20" s="9">
        <f t="shared" si="3"/>
        <v>10</v>
      </c>
      <c r="L20" s="37">
        <f t="shared" si="4"/>
        <v>14.708</v>
      </c>
      <c r="M20" s="9">
        <v>20</v>
      </c>
      <c r="N20" s="37">
        <f t="shared" si="5"/>
        <v>4</v>
      </c>
      <c r="O20" s="9">
        <f t="shared" si="6"/>
        <v>82.9345</v>
      </c>
    </row>
    <row r="21" s="2" customFormat="1" ht="17.15" customHeight="1" spans="1:15">
      <c r="A21" s="10" t="s">
        <v>46</v>
      </c>
      <c r="B21" s="36">
        <v>90</v>
      </c>
      <c r="C21" s="36">
        <v>90</v>
      </c>
      <c r="D21" s="37">
        <f t="shared" si="0"/>
        <v>9</v>
      </c>
      <c r="E21" s="38">
        <v>83.193</v>
      </c>
      <c r="F21" s="37">
        <f t="shared" si="1"/>
        <v>58.2351</v>
      </c>
      <c r="G21" s="39" t="s">
        <v>47</v>
      </c>
      <c r="H21" s="9">
        <f t="shared" si="2"/>
        <v>64.62</v>
      </c>
      <c r="I21" s="9">
        <v>100</v>
      </c>
      <c r="J21" s="9">
        <v>100</v>
      </c>
      <c r="K21" s="9">
        <f t="shared" si="3"/>
        <v>10</v>
      </c>
      <c r="L21" s="37">
        <f t="shared" si="4"/>
        <v>14.924</v>
      </c>
      <c r="M21" s="9"/>
      <c r="N21" s="37">
        <f t="shared" si="5"/>
        <v>0</v>
      </c>
      <c r="O21" s="9">
        <f t="shared" si="6"/>
        <v>82.1591</v>
      </c>
    </row>
    <row r="22" s="2" customFormat="1" ht="17.15" customHeight="1" spans="1:15">
      <c r="A22" s="10" t="s">
        <v>48</v>
      </c>
      <c r="B22" s="36">
        <v>90</v>
      </c>
      <c r="C22" s="36">
        <v>90</v>
      </c>
      <c r="D22" s="37">
        <f t="shared" si="0"/>
        <v>9</v>
      </c>
      <c r="E22" s="38">
        <v>82.219</v>
      </c>
      <c r="F22" s="37">
        <f t="shared" si="1"/>
        <v>57.5533</v>
      </c>
      <c r="G22" s="39" t="s">
        <v>49</v>
      </c>
      <c r="H22" s="9">
        <f t="shared" si="2"/>
        <v>66.78</v>
      </c>
      <c r="I22" s="9">
        <v>100</v>
      </c>
      <c r="J22" s="9">
        <v>100</v>
      </c>
      <c r="K22" s="9">
        <f t="shared" si="3"/>
        <v>10</v>
      </c>
      <c r="L22" s="37">
        <f t="shared" si="4"/>
        <v>15.356</v>
      </c>
      <c r="M22" s="9"/>
      <c r="N22" s="37">
        <f t="shared" si="5"/>
        <v>0</v>
      </c>
      <c r="O22" s="9">
        <f t="shared" si="6"/>
        <v>81.9093</v>
      </c>
    </row>
    <row r="23" s="2" customFormat="1" ht="17.15" customHeight="1" spans="1:15">
      <c r="A23" s="10" t="s">
        <v>50</v>
      </c>
      <c r="B23" s="36">
        <v>90</v>
      </c>
      <c r="C23" s="36">
        <v>90</v>
      </c>
      <c r="D23" s="37">
        <f t="shared" si="0"/>
        <v>9</v>
      </c>
      <c r="E23" s="38">
        <v>83.342</v>
      </c>
      <c r="F23" s="37">
        <f t="shared" si="1"/>
        <v>58.3394</v>
      </c>
      <c r="G23" s="39" t="s">
        <v>51</v>
      </c>
      <c r="H23" s="9">
        <f t="shared" si="2"/>
        <v>59.67</v>
      </c>
      <c r="I23" s="9">
        <v>100</v>
      </c>
      <c r="J23" s="9">
        <v>100</v>
      </c>
      <c r="K23" s="9">
        <f t="shared" si="3"/>
        <v>10</v>
      </c>
      <c r="L23" s="37">
        <f t="shared" si="4"/>
        <v>13.934</v>
      </c>
      <c r="M23" s="9"/>
      <c r="N23" s="37">
        <f t="shared" si="5"/>
        <v>0</v>
      </c>
      <c r="O23" s="9">
        <f t="shared" si="6"/>
        <v>81.2734</v>
      </c>
    </row>
    <row r="24" s="2" customFormat="1" ht="17.15" customHeight="1" spans="1:15">
      <c r="A24" s="10" t="s">
        <v>52</v>
      </c>
      <c r="B24" s="36">
        <v>90</v>
      </c>
      <c r="C24" s="36">
        <v>90</v>
      </c>
      <c r="D24" s="37">
        <f t="shared" si="0"/>
        <v>9</v>
      </c>
      <c r="E24" s="38">
        <v>79.781</v>
      </c>
      <c r="F24" s="37">
        <f t="shared" si="1"/>
        <v>55.8467</v>
      </c>
      <c r="G24" s="39" t="s">
        <v>53</v>
      </c>
      <c r="H24" s="9">
        <f t="shared" si="2"/>
        <v>61.02</v>
      </c>
      <c r="I24" s="9">
        <v>100</v>
      </c>
      <c r="J24" s="9">
        <v>100</v>
      </c>
      <c r="K24" s="9">
        <f t="shared" si="3"/>
        <v>10</v>
      </c>
      <c r="L24" s="37">
        <f t="shared" si="4"/>
        <v>14.204</v>
      </c>
      <c r="M24" s="9">
        <v>8</v>
      </c>
      <c r="N24" s="37">
        <f t="shared" si="5"/>
        <v>1.6</v>
      </c>
      <c r="O24" s="9">
        <f t="shared" si="6"/>
        <v>80.6507</v>
      </c>
    </row>
    <row r="25" s="2" customFormat="1" ht="17.15" customHeight="1" spans="1:15">
      <c r="A25" s="10" t="s">
        <v>54</v>
      </c>
      <c r="B25" s="36">
        <v>90</v>
      </c>
      <c r="C25" s="36">
        <v>90</v>
      </c>
      <c r="D25" s="37">
        <f t="shared" si="0"/>
        <v>9</v>
      </c>
      <c r="E25" s="38">
        <v>80.789</v>
      </c>
      <c r="F25" s="37">
        <f t="shared" si="1"/>
        <v>56.5523</v>
      </c>
      <c r="G25" s="39">
        <v>70.1</v>
      </c>
      <c r="H25" s="9">
        <f t="shared" si="2"/>
        <v>63.09</v>
      </c>
      <c r="I25" s="9">
        <v>100</v>
      </c>
      <c r="J25" s="9">
        <v>100</v>
      </c>
      <c r="K25" s="9">
        <f t="shared" si="3"/>
        <v>10</v>
      </c>
      <c r="L25" s="37">
        <f t="shared" si="4"/>
        <v>14.618</v>
      </c>
      <c r="M25" s="9"/>
      <c r="N25" s="37">
        <f t="shared" si="5"/>
        <v>0</v>
      </c>
      <c r="O25" s="9">
        <f t="shared" si="6"/>
        <v>80.1703</v>
      </c>
    </row>
    <row r="26" s="2" customFormat="1" ht="17.15" customHeight="1" spans="1:15">
      <c r="A26" s="10" t="s">
        <v>55</v>
      </c>
      <c r="B26" s="36">
        <v>90</v>
      </c>
      <c r="C26" s="36">
        <v>90</v>
      </c>
      <c r="D26" s="37">
        <f t="shared" si="0"/>
        <v>9</v>
      </c>
      <c r="E26" s="38">
        <v>82.096</v>
      </c>
      <c r="F26" s="37">
        <f t="shared" si="1"/>
        <v>57.4672</v>
      </c>
      <c r="G26" s="39" t="s">
        <v>56</v>
      </c>
      <c r="H26" s="9">
        <f t="shared" si="2"/>
        <v>58.14</v>
      </c>
      <c r="I26" s="9">
        <v>100</v>
      </c>
      <c r="J26" s="9">
        <v>100</v>
      </c>
      <c r="K26" s="9">
        <f t="shared" si="3"/>
        <v>10</v>
      </c>
      <c r="L26" s="37">
        <f t="shared" si="4"/>
        <v>13.628</v>
      </c>
      <c r="M26" s="9"/>
      <c r="N26" s="37">
        <f t="shared" si="5"/>
        <v>0</v>
      </c>
      <c r="O26" s="9">
        <f t="shared" si="6"/>
        <v>80.0952</v>
      </c>
    </row>
    <row r="27" s="2" customFormat="1" ht="17.15" customHeight="1" spans="1:15">
      <c r="A27" s="10" t="s">
        <v>57</v>
      </c>
      <c r="B27" s="36">
        <v>90</v>
      </c>
      <c r="C27" s="36">
        <v>90</v>
      </c>
      <c r="D27" s="37">
        <f t="shared" si="0"/>
        <v>9</v>
      </c>
      <c r="E27" s="38">
        <v>78.167</v>
      </c>
      <c r="F27" s="37">
        <f t="shared" si="1"/>
        <v>54.7169</v>
      </c>
      <c r="G27" s="39" t="s">
        <v>58</v>
      </c>
      <c r="H27" s="9">
        <f t="shared" si="2"/>
        <v>68.22</v>
      </c>
      <c r="I27" s="9">
        <v>100</v>
      </c>
      <c r="J27" s="9">
        <v>100</v>
      </c>
      <c r="K27" s="9">
        <f t="shared" si="3"/>
        <v>10</v>
      </c>
      <c r="L27" s="37">
        <f t="shared" si="4"/>
        <v>15.644</v>
      </c>
      <c r="M27" s="9"/>
      <c r="N27" s="37">
        <f t="shared" si="5"/>
        <v>0</v>
      </c>
      <c r="O27" s="9">
        <f t="shared" si="6"/>
        <v>79.3609</v>
      </c>
    </row>
    <row r="28" s="2" customFormat="1" ht="17.15" customHeight="1" spans="1:15">
      <c r="A28" s="10" t="s">
        <v>59</v>
      </c>
      <c r="B28" s="36">
        <v>90</v>
      </c>
      <c r="C28" s="36">
        <v>90</v>
      </c>
      <c r="D28" s="37">
        <f t="shared" si="0"/>
        <v>9</v>
      </c>
      <c r="E28" s="38">
        <v>82.667</v>
      </c>
      <c r="F28" s="37">
        <f t="shared" si="1"/>
        <v>57.8669</v>
      </c>
      <c r="G28" s="39" t="s">
        <v>60</v>
      </c>
      <c r="H28" s="9">
        <f t="shared" si="2"/>
        <v>50.22</v>
      </c>
      <c r="I28" s="9">
        <v>100</v>
      </c>
      <c r="J28" s="9">
        <v>100</v>
      </c>
      <c r="K28" s="9">
        <f t="shared" si="3"/>
        <v>10</v>
      </c>
      <c r="L28" s="37">
        <f t="shared" si="4"/>
        <v>12.044</v>
      </c>
      <c r="M28" s="9"/>
      <c r="N28" s="37">
        <f t="shared" si="5"/>
        <v>0</v>
      </c>
      <c r="O28" s="9">
        <f t="shared" si="6"/>
        <v>78.9109</v>
      </c>
    </row>
    <row r="29" s="2" customFormat="1" ht="17.15" customHeight="1" spans="1:15">
      <c r="A29" s="10" t="s">
        <v>61</v>
      </c>
      <c r="B29" s="36">
        <v>90</v>
      </c>
      <c r="C29" s="36">
        <v>90</v>
      </c>
      <c r="D29" s="37">
        <f t="shared" si="0"/>
        <v>9</v>
      </c>
      <c r="E29" s="38">
        <v>78.351</v>
      </c>
      <c r="F29" s="37">
        <f t="shared" si="1"/>
        <v>54.8457</v>
      </c>
      <c r="G29" s="39" t="s">
        <v>62</v>
      </c>
      <c r="H29" s="9">
        <f t="shared" si="2"/>
        <v>61.74</v>
      </c>
      <c r="I29" s="9">
        <v>100</v>
      </c>
      <c r="J29" s="9">
        <v>100</v>
      </c>
      <c r="K29" s="9">
        <f t="shared" si="3"/>
        <v>10</v>
      </c>
      <c r="L29" s="37">
        <f t="shared" si="4"/>
        <v>14.348</v>
      </c>
      <c r="M29" s="9"/>
      <c r="N29" s="37">
        <f t="shared" si="5"/>
        <v>0</v>
      </c>
      <c r="O29" s="9">
        <f t="shared" si="6"/>
        <v>78.1937</v>
      </c>
    </row>
    <row r="30" s="2" customFormat="1" ht="17.15" customHeight="1" spans="1:15">
      <c r="A30" s="10" t="s">
        <v>63</v>
      </c>
      <c r="B30" s="36">
        <v>90</v>
      </c>
      <c r="C30" s="36">
        <v>90</v>
      </c>
      <c r="D30" s="37">
        <f t="shared" si="0"/>
        <v>9</v>
      </c>
      <c r="E30" s="38">
        <v>78.018</v>
      </c>
      <c r="F30" s="37">
        <f t="shared" si="1"/>
        <v>54.6126</v>
      </c>
      <c r="G30" s="39" t="s">
        <v>64</v>
      </c>
      <c r="H30" s="9">
        <f t="shared" si="2"/>
        <v>62.46</v>
      </c>
      <c r="I30" s="9">
        <v>100</v>
      </c>
      <c r="J30" s="9">
        <v>100</v>
      </c>
      <c r="K30" s="9">
        <f t="shared" si="3"/>
        <v>10</v>
      </c>
      <c r="L30" s="37">
        <f t="shared" si="4"/>
        <v>14.492</v>
      </c>
      <c r="M30" s="9"/>
      <c r="N30" s="37">
        <f t="shared" si="5"/>
        <v>0</v>
      </c>
      <c r="O30" s="9">
        <f t="shared" si="6"/>
        <v>78.1046</v>
      </c>
    </row>
    <row r="31" s="2" customFormat="1" ht="17.15" customHeight="1" spans="1:15">
      <c r="A31" s="10" t="s">
        <v>65</v>
      </c>
      <c r="B31" s="36">
        <v>90</v>
      </c>
      <c r="C31" s="36">
        <v>70</v>
      </c>
      <c r="D31" s="37">
        <f t="shared" si="0"/>
        <v>7</v>
      </c>
      <c r="E31" s="38">
        <v>77.596</v>
      </c>
      <c r="F31" s="37">
        <f t="shared" si="1"/>
        <v>54.3172</v>
      </c>
      <c r="G31" s="39" t="s">
        <v>66</v>
      </c>
      <c r="H31" s="9">
        <f t="shared" si="2"/>
        <v>69.39</v>
      </c>
      <c r="I31" s="9">
        <v>100</v>
      </c>
      <c r="J31" s="9">
        <v>100</v>
      </c>
      <c r="K31" s="9">
        <f t="shared" si="3"/>
        <v>10</v>
      </c>
      <c r="L31" s="37">
        <f t="shared" si="4"/>
        <v>15.878</v>
      </c>
      <c r="M31" s="9"/>
      <c r="N31" s="37">
        <f t="shared" si="5"/>
        <v>0</v>
      </c>
      <c r="O31" s="9">
        <f t="shared" si="6"/>
        <v>77.1952</v>
      </c>
    </row>
    <row r="32" s="2" customFormat="1" ht="17.15" customHeight="1" spans="1:15">
      <c r="A32" s="10" t="s">
        <v>67</v>
      </c>
      <c r="B32" s="36">
        <v>90</v>
      </c>
      <c r="C32" s="36">
        <v>90</v>
      </c>
      <c r="D32" s="37">
        <f t="shared" si="0"/>
        <v>9</v>
      </c>
      <c r="E32" s="38">
        <v>78.061</v>
      </c>
      <c r="F32" s="37">
        <f t="shared" si="1"/>
        <v>54.6427</v>
      </c>
      <c r="G32" s="39" t="s">
        <v>68</v>
      </c>
      <c r="H32" s="9">
        <f t="shared" si="2"/>
        <v>49.05</v>
      </c>
      <c r="I32" s="9">
        <v>100</v>
      </c>
      <c r="J32" s="9">
        <v>100</v>
      </c>
      <c r="K32" s="9">
        <f t="shared" si="3"/>
        <v>10</v>
      </c>
      <c r="L32" s="37">
        <f t="shared" si="4"/>
        <v>11.81</v>
      </c>
      <c r="M32" s="9"/>
      <c r="N32" s="37">
        <f t="shared" si="5"/>
        <v>0</v>
      </c>
      <c r="O32" s="9">
        <f t="shared" si="6"/>
        <v>75.4527</v>
      </c>
    </row>
    <row r="33" s="2" customFormat="1" ht="17.5" customHeight="1" spans="1:15">
      <c r="A33" s="10" t="s">
        <v>69</v>
      </c>
      <c r="B33" s="36">
        <v>90</v>
      </c>
      <c r="C33" s="36">
        <v>90</v>
      </c>
      <c r="D33" s="37">
        <f t="shared" si="0"/>
        <v>9</v>
      </c>
      <c r="E33" s="38">
        <v>78.281</v>
      </c>
      <c r="F33" s="37">
        <f t="shared" si="1"/>
        <v>54.7967</v>
      </c>
      <c r="G33" s="39" t="s">
        <v>70</v>
      </c>
      <c r="H33" s="9">
        <f t="shared" si="2"/>
        <v>47.52</v>
      </c>
      <c r="I33" s="9">
        <v>100</v>
      </c>
      <c r="J33" s="9">
        <v>100</v>
      </c>
      <c r="K33" s="9">
        <f t="shared" si="3"/>
        <v>10</v>
      </c>
      <c r="L33" s="37">
        <f t="shared" si="4"/>
        <v>11.504</v>
      </c>
      <c r="M33" s="9"/>
      <c r="N33" s="37">
        <f t="shared" si="5"/>
        <v>0</v>
      </c>
      <c r="O33" s="9">
        <f t="shared" si="6"/>
        <v>75.3007</v>
      </c>
    </row>
    <row r="34" spans="1:15">
      <c r="A34" s="10" t="s">
        <v>71</v>
      </c>
      <c r="B34" s="36">
        <v>90</v>
      </c>
      <c r="C34" s="36">
        <v>90</v>
      </c>
      <c r="D34" s="37">
        <f t="shared" si="0"/>
        <v>9</v>
      </c>
      <c r="E34" s="38">
        <v>76.386</v>
      </c>
      <c r="F34" s="37">
        <f t="shared" si="1"/>
        <v>53.4702</v>
      </c>
      <c r="G34" s="39" t="s">
        <v>72</v>
      </c>
      <c r="H34" s="9">
        <f t="shared" si="2"/>
        <v>54</v>
      </c>
      <c r="I34" s="9">
        <v>100</v>
      </c>
      <c r="J34" s="9">
        <v>100</v>
      </c>
      <c r="K34" s="9">
        <f t="shared" si="3"/>
        <v>10</v>
      </c>
      <c r="L34" s="37">
        <f t="shared" si="4"/>
        <v>12.8</v>
      </c>
      <c r="M34" s="9"/>
      <c r="N34" s="37">
        <f t="shared" si="5"/>
        <v>0</v>
      </c>
      <c r="O34" s="9">
        <f t="shared" si="6"/>
        <v>75.2702</v>
      </c>
    </row>
    <row r="35" spans="1:15">
      <c r="A35" s="10" t="s">
        <v>73</v>
      </c>
      <c r="B35" s="36">
        <v>90</v>
      </c>
      <c r="C35" s="36">
        <v>70</v>
      </c>
      <c r="D35" s="37">
        <f t="shared" si="0"/>
        <v>7</v>
      </c>
      <c r="E35" s="38">
        <v>75.956</v>
      </c>
      <c r="F35" s="37">
        <f t="shared" si="1"/>
        <v>53.1692</v>
      </c>
      <c r="G35" s="39" t="s">
        <v>74</v>
      </c>
      <c r="H35" s="9">
        <f t="shared" si="2"/>
        <v>59.58</v>
      </c>
      <c r="I35" s="9">
        <v>100</v>
      </c>
      <c r="J35" s="9">
        <v>100</v>
      </c>
      <c r="K35" s="9">
        <f t="shared" si="3"/>
        <v>10</v>
      </c>
      <c r="L35" s="37">
        <f t="shared" si="4"/>
        <v>13.916</v>
      </c>
      <c r="M35" s="9"/>
      <c r="N35" s="37">
        <f t="shared" si="5"/>
        <v>0</v>
      </c>
      <c r="O35" s="9">
        <f t="shared" si="6"/>
        <v>74.0852</v>
      </c>
    </row>
    <row r="36" spans="1:15">
      <c r="A36" s="10" t="s">
        <v>75</v>
      </c>
      <c r="B36" s="36">
        <v>90</v>
      </c>
      <c r="C36" s="36">
        <v>70</v>
      </c>
      <c r="D36" s="37">
        <f t="shared" si="0"/>
        <v>7</v>
      </c>
      <c r="E36" s="38">
        <v>70.93</v>
      </c>
      <c r="F36" s="37">
        <f t="shared" si="1"/>
        <v>49.651</v>
      </c>
      <c r="G36" s="39" t="s">
        <v>76</v>
      </c>
      <c r="H36" s="9">
        <f t="shared" si="2"/>
        <v>55.8</v>
      </c>
      <c r="I36" s="9">
        <v>100</v>
      </c>
      <c r="J36" s="9">
        <v>100</v>
      </c>
      <c r="K36" s="9">
        <f t="shared" si="3"/>
        <v>10</v>
      </c>
      <c r="L36" s="37">
        <f t="shared" si="4"/>
        <v>13.16</v>
      </c>
      <c r="M36" s="9"/>
      <c r="N36" s="37">
        <f t="shared" si="5"/>
        <v>0</v>
      </c>
      <c r="O36" s="9">
        <f t="shared" si="6"/>
        <v>69.811</v>
      </c>
    </row>
  </sheetData>
  <sortState ref="A7:P36">
    <sortCondition ref="O7:O36" descending="1"/>
  </sortState>
  <mergeCells count="19">
    <mergeCell ref="A1:O1"/>
    <mergeCell ref="A2:O2"/>
    <mergeCell ref="B3:L3"/>
    <mergeCell ref="M3:N3"/>
    <mergeCell ref="B4:D4"/>
    <mergeCell ref="E4:F4"/>
    <mergeCell ref="G4:L4"/>
    <mergeCell ref="G5:H5"/>
    <mergeCell ref="I5:K5"/>
    <mergeCell ref="A3:A6"/>
    <mergeCell ref="B5:B6"/>
    <mergeCell ref="C5:C6"/>
    <mergeCell ref="D5:D6"/>
    <mergeCell ref="E5:E6"/>
    <mergeCell ref="F5:F6"/>
    <mergeCell ref="L5:L6"/>
    <mergeCell ref="M4:M6"/>
    <mergeCell ref="N4:N6"/>
    <mergeCell ref="O3:O6"/>
  </mergeCells>
  <pageMargins left="0.309722222222222" right="0.189583333333333" top="0.739583333333333" bottom="0.984027777777778" header="0.511805555555556" footer="0.511805555555556"/>
  <pageSetup paperSize="9" scale="66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1"/>
  <sheetViews>
    <sheetView tabSelected="1" workbookViewId="0">
      <selection activeCell="B3" sqref="B3:B21"/>
    </sheetView>
  </sheetViews>
  <sheetFormatPr defaultColWidth="8.91666666666667" defaultRowHeight="14.25" outlineLevelCol="5"/>
  <cols>
    <col min="1" max="1" width="8.25" style="1" customWidth="1"/>
    <col min="2" max="2" width="23.875" style="1" customWidth="1"/>
    <col min="3" max="3" width="11.5" style="1" customWidth="1"/>
    <col min="4" max="4" width="17.125" style="1" customWidth="1"/>
    <col min="5" max="5" width="61.5" style="1" customWidth="1"/>
    <col min="6" max="6" width="8.91666666666667" style="2"/>
  </cols>
  <sheetData>
    <row r="1" ht="32.25" customHeight="1" spans="1:6">
      <c r="A1" s="3" t="s">
        <v>77</v>
      </c>
      <c r="B1" s="4"/>
      <c r="C1" s="4"/>
      <c r="D1" s="4"/>
      <c r="E1" s="4"/>
      <c r="F1" s="5"/>
    </row>
    <row r="2" ht="22.5" customHeight="1" spans="1:6">
      <c r="A2" s="6" t="s">
        <v>78</v>
      </c>
      <c r="B2" s="6" t="s">
        <v>79</v>
      </c>
      <c r="C2" s="6" t="s">
        <v>2</v>
      </c>
      <c r="D2" s="6" t="s">
        <v>80</v>
      </c>
      <c r="E2" s="6" t="s">
        <v>81</v>
      </c>
      <c r="F2" s="6" t="s">
        <v>82</v>
      </c>
    </row>
    <row r="3" ht="18" customHeight="1" spans="1:6">
      <c r="A3" s="7" t="s">
        <v>83</v>
      </c>
      <c r="B3" s="8" t="s">
        <v>84</v>
      </c>
      <c r="C3" s="40" t="s">
        <v>52</v>
      </c>
      <c r="D3" s="8" t="s">
        <v>85</v>
      </c>
      <c r="E3" s="8" t="s">
        <v>86</v>
      </c>
      <c r="F3" s="7">
        <v>5</v>
      </c>
    </row>
    <row r="4" ht="18" customHeight="1" spans="1:6">
      <c r="A4" s="7" t="s">
        <v>87</v>
      </c>
      <c r="B4" s="8" t="s">
        <v>84</v>
      </c>
      <c r="C4" s="40" t="s">
        <v>52</v>
      </c>
      <c r="D4" s="8" t="s">
        <v>88</v>
      </c>
      <c r="E4" s="8" t="s">
        <v>89</v>
      </c>
      <c r="F4" s="7">
        <v>3</v>
      </c>
    </row>
    <row r="5" ht="18" customHeight="1" spans="1:6">
      <c r="A5" s="7" t="s">
        <v>90</v>
      </c>
      <c r="B5" s="8" t="s">
        <v>84</v>
      </c>
      <c r="C5" s="41" t="s">
        <v>25</v>
      </c>
      <c r="D5" s="9" t="s">
        <v>91</v>
      </c>
      <c r="E5" s="9" t="s">
        <v>92</v>
      </c>
      <c r="F5" s="10">
        <v>10</v>
      </c>
    </row>
    <row r="6" ht="18" customHeight="1" spans="1:6">
      <c r="A6" s="7" t="s">
        <v>93</v>
      </c>
      <c r="B6" s="8" t="s">
        <v>84</v>
      </c>
      <c r="C6" s="41" t="s">
        <v>25</v>
      </c>
      <c r="D6" s="9" t="s">
        <v>94</v>
      </c>
      <c r="E6" s="9" t="s">
        <v>95</v>
      </c>
      <c r="F6" s="10">
        <v>10</v>
      </c>
    </row>
    <row r="7" ht="18" customHeight="1" spans="1:6">
      <c r="A7" s="7" t="s">
        <v>96</v>
      </c>
      <c r="B7" s="8" t="s">
        <v>84</v>
      </c>
      <c r="C7" s="41" t="s">
        <v>25</v>
      </c>
      <c r="D7" s="9" t="s">
        <v>97</v>
      </c>
      <c r="E7" s="9" t="s">
        <v>98</v>
      </c>
      <c r="F7" s="10">
        <v>20</v>
      </c>
    </row>
    <row r="8" ht="18" customHeight="1" spans="1:6">
      <c r="A8" s="7" t="s">
        <v>99</v>
      </c>
      <c r="B8" s="8" t="s">
        <v>84</v>
      </c>
      <c r="C8" s="7" t="s">
        <v>34</v>
      </c>
      <c r="D8" s="7" t="s">
        <v>100</v>
      </c>
      <c r="E8" s="7" t="s">
        <v>101</v>
      </c>
      <c r="F8" s="7">
        <v>10</v>
      </c>
    </row>
    <row r="9" ht="18" customHeight="1" spans="1:6">
      <c r="A9" s="7" t="s">
        <v>102</v>
      </c>
      <c r="B9" s="8" t="s">
        <v>84</v>
      </c>
      <c r="C9" s="7" t="s">
        <v>34</v>
      </c>
      <c r="D9" s="7" t="s">
        <v>103</v>
      </c>
      <c r="E9" s="7" t="s">
        <v>104</v>
      </c>
      <c r="F9" s="7">
        <v>10</v>
      </c>
    </row>
    <row r="10" ht="18" customHeight="1" spans="1:6">
      <c r="A10" s="7" t="s">
        <v>105</v>
      </c>
      <c r="B10" s="8" t="s">
        <v>84</v>
      </c>
      <c r="C10" s="7" t="s">
        <v>27</v>
      </c>
      <c r="D10" s="8" t="s">
        <v>106</v>
      </c>
      <c r="E10" s="8" t="s">
        <v>104</v>
      </c>
      <c r="F10" s="7">
        <v>10</v>
      </c>
    </row>
    <row r="11" ht="18" customHeight="1" spans="1:6">
      <c r="A11" s="7" t="s">
        <v>107</v>
      </c>
      <c r="B11" s="8" t="s">
        <v>84</v>
      </c>
      <c r="C11" s="7" t="s">
        <v>19</v>
      </c>
      <c r="D11" s="7" t="s">
        <v>97</v>
      </c>
      <c r="E11" s="7" t="s">
        <v>108</v>
      </c>
      <c r="F11" s="7">
        <v>15</v>
      </c>
    </row>
    <row r="12" ht="18" customHeight="1" spans="1:6">
      <c r="A12" s="7" t="s">
        <v>109</v>
      </c>
      <c r="B12" s="8" t="s">
        <v>84</v>
      </c>
      <c r="C12" s="7" t="s">
        <v>19</v>
      </c>
      <c r="D12" s="7" t="s">
        <v>97</v>
      </c>
      <c r="E12" s="7" t="s">
        <v>110</v>
      </c>
      <c r="F12" s="7">
        <v>20</v>
      </c>
    </row>
    <row r="13" ht="18" customHeight="1" spans="1:6">
      <c r="A13" s="7" t="s">
        <v>111</v>
      </c>
      <c r="B13" s="8" t="s">
        <v>84</v>
      </c>
      <c r="C13" s="7" t="s">
        <v>19</v>
      </c>
      <c r="D13" s="7" t="s">
        <v>85</v>
      </c>
      <c r="E13" s="7" t="s">
        <v>112</v>
      </c>
      <c r="F13" s="7" t="s">
        <v>90</v>
      </c>
    </row>
    <row r="14" ht="18" customHeight="1" spans="1:6">
      <c r="A14" s="7" t="s">
        <v>113</v>
      </c>
      <c r="B14" s="8" t="s">
        <v>84</v>
      </c>
      <c r="C14" s="7" t="s">
        <v>23</v>
      </c>
      <c r="D14" s="7" t="s">
        <v>114</v>
      </c>
      <c r="E14" s="7" t="s">
        <v>115</v>
      </c>
      <c r="F14" s="7">
        <v>5</v>
      </c>
    </row>
    <row r="15" ht="18" customHeight="1" spans="1:6">
      <c r="A15" s="7" t="s">
        <v>116</v>
      </c>
      <c r="B15" s="8" t="s">
        <v>84</v>
      </c>
      <c r="C15" s="7" t="s">
        <v>23</v>
      </c>
      <c r="D15" s="7" t="s">
        <v>114</v>
      </c>
      <c r="E15" s="7" t="s">
        <v>117</v>
      </c>
      <c r="F15" s="7">
        <v>20</v>
      </c>
    </row>
    <row r="16" ht="18" customHeight="1" spans="1:6">
      <c r="A16" s="7" t="s">
        <v>118</v>
      </c>
      <c r="B16" s="8" t="s">
        <v>84</v>
      </c>
      <c r="C16" s="7" t="s">
        <v>23</v>
      </c>
      <c r="D16" s="7" t="s">
        <v>114</v>
      </c>
      <c r="E16" s="7" t="s">
        <v>119</v>
      </c>
      <c r="F16" s="7">
        <v>2</v>
      </c>
    </row>
    <row r="17" ht="18" customHeight="1" spans="1:6">
      <c r="A17" s="7" t="s">
        <v>120</v>
      </c>
      <c r="B17" s="8" t="s">
        <v>84</v>
      </c>
      <c r="C17" s="42" t="s">
        <v>44</v>
      </c>
      <c r="D17" s="7" t="s">
        <v>85</v>
      </c>
      <c r="E17" s="7" t="s">
        <v>121</v>
      </c>
      <c r="F17" s="7" t="s">
        <v>122</v>
      </c>
    </row>
    <row r="18" ht="18" customHeight="1" spans="1:6">
      <c r="A18" s="7" t="s">
        <v>123</v>
      </c>
      <c r="B18" s="8" t="s">
        <v>84</v>
      </c>
      <c r="C18" s="7" t="s">
        <v>21</v>
      </c>
      <c r="D18" s="7" t="s">
        <v>124</v>
      </c>
      <c r="E18" s="7" t="s">
        <v>125</v>
      </c>
      <c r="F18" s="7">
        <v>10</v>
      </c>
    </row>
    <row r="19" ht="18" customHeight="1" spans="1:6">
      <c r="A19" s="7" t="s">
        <v>126</v>
      </c>
      <c r="B19" s="8" t="s">
        <v>84</v>
      </c>
      <c r="C19" s="7" t="s">
        <v>21</v>
      </c>
      <c r="D19" s="7" t="s">
        <v>124</v>
      </c>
      <c r="E19" s="7" t="s">
        <v>127</v>
      </c>
      <c r="F19" s="7">
        <v>10</v>
      </c>
    </row>
    <row r="20" ht="18" customHeight="1" spans="1:6">
      <c r="A20" s="7" t="s">
        <v>128</v>
      </c>
      <c r="B20" s="8" t="s">
        <v>84</v>
      </c>
      <c r="C20" s="7" t="s">
        <v>21</v>
      </c>
      <c r="D20" s="7" t="s">
        <v>124</v>
      </c>
      <c r="E20" s="7" t="s">
        <v>129</v>
      </c>
      <c r="F20" s="7" t="s">
        <v>90</v>
      </c>
    </row>
    <row r="21" ht="18" customHeight="1" spans="1:6">
      <c r="A21" s="7" t="s">
        <v>130</v>
      </c>
      <c r="B21" s="8" t="s">
        <v>84</v>
      </c>
      <c r="C21" s="40" t="s">
        <v>131</v>
      </c>
      <c r="D21" s="8" t="s">
        <v>85</v>
      </c>
      <c r="E21" s="8" t="s">
        <v>132</v>
      </c>
      <c r="F21" s="7" t="s">
        <v>90</v>
      </c>
    </row>
  </sheetData>
  <sortState ref="A3:G21">
    <sortCondition ref="C3:C21"/>
  </sortState>
  <mergeCells count="1">
    <mergeCell ref="A1:F1"/>
  </mergeCells>
  <pageMargins left="0.747916666666667" right="0.747916666666667" top="0.984027777777778" bottom="0.984027777777778" header="0.511805555555556" footer="0.51180555555555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综合素质评分表</vt:lpstr>
      <vt:lpstr>发展性素质加分表明细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iPhone</dc:creator>
  <cp:lastModifiedBy>轩轩轩</cp:lastModifiedBy>
  <dcterms:created xsi:type="dcterms:W3CDTF">2026-09-14T19:09:00Z</dcterms:created>
  <dcterms:modified xsi:type="dcterms:W3CDTF">2026-09-16T08:09:06Z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EA8E2C681B6E0ADF9CD6A76AD4F909D5_33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